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390" tabRatio="824" activeTab="3"/>
  </bookViews>
  <sheets>
    <sheet name="22政府性基金预算收入" sheetId="94" r:id="rId1"/>
    <sheet name="22政府性基金预算支出" sheetId="95" r:id="rId2"/>
    <sheet name="23政府性基金预算收入" sheetId="96" r:id="rId3"/>
    <sheet name="23政府性基金预算支出" sheetId="97" r:id="rId4"/>
  </sheets>
  <externalReferences>
    <externalReference r:id="rId5"/>
  </externalReferences>
  <definedNames>
    <definedName name="_xlnm.Print_Area" localSheetId="0">'22政府性基金预算收入'!$A$1:$F$30</definedName>
    <definedName name="_xlnm.Print_Area" localSheetId="1">'22政府性基金预算支出'!$A$1:$F$19</definedName>
    <definedName name="_xlnm.Print_Area" localSheetId="2">'23政府性基金预算收入'!$A$1:$F$30</definedName>
    <definedName name="_xlnm.Print_Area" localSheetId="3">'23政府性基金预算支出'!$A$1:$F$18</definedName>
    <definedName name="地区名称" localSheetId="0">#REF!</definedName>
    <definedName name="地区名称" localSheetId="1">#REF!</definedName>
    <definedName name="地区名称" localSheetId="2">#REF!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<sst xmlns="http://schemas.openxmlformats.org/spreadsheetml/2006/main" count="117" uniqueCount="63">
  <si>
    <t xml:space="preserve"> 表05</t>
  </si>
  <si>
    <t>2022年高新区政府性基金预算收入执行情况表</t>
  </si>
  <si>
    <t>单位：万元</t>
  </si>
  <si>
    <t>收入项目</t>
  </si>
  <si>
    <t>二〇二一年决算数</t>
  </si>
  <si>
    <t>二〇二二年</t>
  </si>
  <si>
    <t>二〇二二年执行数比
二〇二一年
决算数
增减％</t>
  </si>
  <si>
    <t>市人代会批准的预算数</t>
  </si>
  <si>
    <t>执行数</t>
  </si>
  <si>
    <t>执行数占
预算数％</t>
  </si>
  <si>
    <t>政府性基金预算收入合计</t>
  </si>
  <si>
    <t>农网还贷资金收入</t>
  </si>
  <si>
    <t>海南省高等级公路车辆通行附加费收入</t>
  </si>
  <si>
    <t>港口建设费收入</t>
  </si>
  <si>
    <t>国家电影事业发展专项资金收入</t>
  </si>
  <si>
    <t>国有土地收益基金收入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</si>
  <si>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</si>
  <si>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</si>
  <si>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</si>
  <si>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</si>
  <si>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</si>
  <si>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</si>
  <si>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t xml:space="preserve">  其他土地出让收入</t>
  </si>
  <si>
    <t>大中型水库库区基金收入</t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</si>
  <si>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</si>
  <si>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</si>
  <si>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</si>
  <si>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</si>
  <si>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</si>
  <si>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</si>
  <si>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</si>
  <si>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污水处理费收入</t>
  </si>
  <si>
    <t>彩票发行机构和彩票销售机构的业务费用</t>
  </si>
  <si>
    <t>其他政府性基金收入</t>
  </si>
  <si>
    <t>专项债券对应项目专项收入</t>
  </si>
  <si>
    <t xml:space="preserve"> 表06</t>
  </si>
  <si>
    <t>2022年高新区政府性基金预算支出执行情况表</t>
  </si>
  <si>
    <t>支出项目</t>
  </si>
  <si>
    <t>政府性基金预算支出合计</t>
  </si>
  <si>
    <t>科学技术支出</t>
  </si>
  <si>
    <t>文化旅游体育与传媒支出</t>
  </si>
  <si>
    <t>社会保障和就业支出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</si>
  <si>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</si>
  <si>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</si>
  <si>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</si>
  <si>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</si>
  <si>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</si>
  <si>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</si>
  <si>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</si>
  <si>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其他支出</t>
  </si>
  <si>
    <t>债务付息支出</t>
  </si>
  <si>
    <t>债务发行费用支出</t>
  </si>
  <si>
    <t xml:space="preserve"> 表07</t>
  </si>
  <si>
    <t>2023年高新区政府性基金预算收入安排情况表</t>
  </si>
  <si>
    <t>二〇二二年市人代会批准的预算数</t>
  </si>
  <si>
    <t>二〇二二年执行数</t>
  </si>
  <si>
    <t>二〇二三年预算数</t>
  </si>
  <si>
    <t>二〇二三年预算数
与二〇二二年比较</t>
  </si>
  <si>
    <t>比预算数
增减％</t>
  </si>
  <si>
    <t>比执行数
增减％</t>
  </si>
  <si>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08</t>
    </r>
  </si>
  <si>
    <t>2023年高新区政府性基金预算支出安排情况表</t>
  </si>
  <si>
    <t>资源勘探工业信息等支出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</si>
</sst>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_ ;[Red]\-0.0\ "/>
  </numFmts>
  <fonts count="30">
    <font>
      <sz val="12"/>
      <name val="宋体"/>
      <charset val="134"/>
    </font>
    <font>
      <sz val="13"/>
      <name val="仿宋_GB2312"/>
      <charset val="134"/>
    </font>
    <font>
      <sz val="9"/>
      <name val="方正小标宋简体"/>
      <charset val="134"/>
    </font>
    <font>
      <b/>
      <sz val="13"/>
      <name val="仿宋_GB2312"/>
      <charset val="134"/>
    </font>
    <font>
      <sz val="9"/>
      <name val="仿宋_GB2312"/>
      <charset val="134"/>
    </font>
    <font>
      <sz val="20"/>
      <name val="方正小标宋简体"/>
      <charset val="134"/>
    </font>
    <font>
      <sz val="13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9" borderId="8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15" borderId="11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9" fillId="0" borderId="0"/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7" fillId="0" borderId="0"/>
    <xf numFmtId="0" fontId="16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2" xfId="59" applyFont="1" applyBorder="1" applyAlignment="1">
      <alignment horizontal="distributed" vertical="center" wrapText="1" indent="2"/>
    </xf>
    <xf numFmtId="0" fontId="3" fillId="0" borderId="2" xfId="59" applyFont="1" applyBorder="1" applyAlignment="1">
      <alignment horizontal="distributed" vertical="center" wrapText="1"/>
    </xf>
    <xf numFmtId="0" fontId="3" fillId="2" borderId="2" xfId="59" applyFont="1" applyFill="1" applyBorder="1" applyAlignment="1">
      <alignment horizontal="distributed" vertical="center" wrapText="1"/>
    </xf>
    <xf numFmtId="0" fontId="3" fillId="0" borderId="3" xfId="59" applyFont="1" applyBorder="1" applyAlignment="1">
      <alignment horizontal="distributed" vertical="center" wrapText="1"/>
    </xf>
    <xf numFmtId="0" fontId="3" fillId="0" borderId="4" xfId="59" applyFont="1" applyBorder="1" applyAlignment="1">
      <alignment horizontal="distributed" vertical="center" wrapText="1"/>
    </xf>
    <xf numFmtId="0" fontId="3" fillId="0" borderId="2" xfId="59" applyFont="1" applyBorder="1" applyAlignment="1">
      <alignment horizontal="distributed" vertical="center" indent="1"/>
    </xf>
    <xf numFmtId="3" fontId="3" fillId="3" borderId="2" xfId="59" applyNumberFormat="1" applyFont="1" applyFill="1" applyBorder="1" applyAlignment="1">
      <alignment vertical="center"/>
    </xf>
    <xf numFmtId="176" fontId="3" fillId="3" borderId="2" xfId="59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3" borderId="2" xfId="59" applyNumberFormat="1" applyFont="1" applyFill="1" applyBorder="1" applyAlignment="1">
      <alignment vertical="center"/>
    </xf>
    <xf numFmtId="3" fontId="1" fillId="0" borderId="2" xfId="59" applyNumberFormat="1" applyFont="1" applyBorder="1" applyAlignment="1">
      <alignment vertical="center"/>
    </xf>
    <xf numFmtId="176" fontId="1" fillId="3" borderId="2" xfId="59" applyNumberFormat="1" applyFont="1" applyFill="1" applyBorder="1" applyAlignment="1">
      <alignment vertical="center"/>
    </xf>
    <xf numFmtId="0" fontId="1" fillId="0" borderId="2" xfId="59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3" fontId="1" fillId="0" borderId="2" xfId="59" applyNumberFormat="1" applyFont="1" applyBorder="1" applyAlignment="1">
      <alignment vertical="center" wrapText="1"/>
    </xf>
    <xf numFmtId="3" fontId="6" fillId="4" borderId="2" xfId="0" applyNumberFormat="1" applyFont="1" applyFill="1" applyBorder="1" applyAlignment="1" applyProtection="1">
      <alignment horizontal="right" vertical="center"/>
    </xf>
    <xf numFmtId="0" fontId="3" fillId="0" borderId="5" xfId="59" applyFont="1" applyBorder="1" applyAlignment="1">
      <alignment horizontal="distributed" vertical="center" indent="2"/>
    </xf>
    <xf numFmtId="177" fontId="3" fillId="0" borderId="2" xfId="59" applyNumberFormat="1" applyFont="1" applyBorder="1" applyAlignment="1">
      <alignment horizontal="distributed" vertical="center" wrapText="1"/>
    </xf>
    <xf numFmtId="0" fontId="3" fillId="0" borderId="6" xfId="59" applyFont="1" applyBorder="1" applyAlignment="1">
      <alignment horizontal="distributed" vertical="center" indent="2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差_2016市本级国有资本经营预算收支表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好_2016市本级国有资本经营预算收支表1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_2003年3月月报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好_2016市本级国有资本经营预算收支表2" xfId="49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Normal" xfId="54"/>
    <cellStyle name="差_2016市本级国有资本经营预算收支表1" xfId="55"/>
    <cellStyle name="常规 2" xfId="56"/>
    <cellStyle name="常规 3" xfId="57"/>
    <cellStyle name="常规 4" xfId="58"/>
    <cellStyle name="常规_2003年人大预算表（全省）" xfId="59"/>
  </cellStyles>
  <tableStyles count="0" defaultTableStyle="TableStyleMedium9" defaultPivotStyle="PivotStyleLight16"/>
  <colors>
    <mruColors>
      <color rgb="004D4D4D"/>
      <color rgb="005F5F5F"/>
      <color rgb="00777777"/>
      <color rgb="0080808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show8380628\FileStorage\File\2022-11\4&#12289;&#65288;&#39640;&#26032;&#21306;&#65289;&#39640;&#26032;&#21306;&#38468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2一般公共预算收入"/>
      <sheetName val="22一般公共预算支出"/>
      <sheetName val="23一般公共预算收入"/>
      <sheetName val="23一般公共预算支出"/>
      <sheetName val="22政府性基金预算收入"/>
      <sheetName val="22政府性基金预算支出"/>
      <sheetName val="23政府性基金预算收入"/>
      <sheetName val="23政府性基金预算支出"/>
      <sheetName val="22国有资本经营预算收入"/>
      <sheetName val="22国有资本经营预算支出"/>
      <sheetName val="23国有资本经营预算收入"/>
      <sheetName val="23国有资本经营预算支出"/>
    </sheetNames>
    <sheetDataSet>
      <sheetData sheetId="0"/>
      <sheetData sheetId="1"/>
      <sheetData sheetId="2"/>
      <sheetData sheetId="3"/>
      <sheetData sheetId="4">
        <row r="30">
          <cell r="D30">
            <v>5142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>
    <pageSetUpPr fitToPage="1"/>
  </sheetPr>
  <dimension ref="A1:Q30"/>
  <sheetViews>
    <sheetView showGridLine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A23" sqref="A23"/>
    </sheetView>
  </sheetViews>
  <sheetFormatPr defaultColWidth="6.1" defaultRowHeight="14.25" customHeight="1"/>
  <cols>
    <col min="1" max="1" width="37.6" style="5" customWidth="1"/>
    <col min="2" max="6" width="12.1" style="5" customWidth="1"/>
    <col min="7" max="7" width="8" style="5" customWidth="1"/>
    <col min="8" max="10" width="6.1" style="5"/>
    <col min="11" max="11" width="8" style="5" customWidth="1"/>
    <col min="12" max="16" width="6.1" style="5"/>
    <col min="17" max="17" width="8" style="5" customWidth="1"/>
    <col min="18" max="16384" width="6.1" style="5"/>
  </cols>
  <sheetData>
    <row r="1" s="1" customFormat="1" ht="39.9" customHeight="1" spans="1:1">
      <c r="A1" s="6" t="s">
        <v>0</v>
      </c>
    </row>
    <row r="2" s="2" customFormat="1" ht="30.9" customHeight="1" spans="1:6">
      <c r="A2" s="7" t="s">
        <v>1</v>
      </c>
      <c r="B2" s="7"/>
      <c r="C2" s="7"/>
      <c r="D2" s="7"/>
      <c r="E2" s="7"/>
      <c r="F2" s="7"/>
    </row>
    <row r="3" s="1" customFormat="1" ht="22.5" customHeight="1" spans="1:6">
      <c r="A3" s="8"/>
      <c r="D3" s="9" t="s">
        <v>2</v>
      </c>
      <c r="E3" s="9"/>
      <c r="F3" s="9"/>
    </row>
    <row r="4" s="3" customFormat="1" ht="31.95" customHeight="1" spans="1:6">
      <c r="A4" s="26" t="s">
        <v>3</v>
      </c>
      <c r="B4" s="11" t="s">
        <v>4</v>
      </c>
      <c r="C4" s="11" t="s">
        <v>5</v>
      </c>
      <c r="D4" s="11"/>
      <c r="E4" s="11"/>
      <c r="F4" s="27" t="s">
        <v>6</v>
      </c>
    </row>
    <row r="5" s="4" customFormat="1" ht="52.05" customHeight="1" spans="1:6">
      <c r="A5" s="28"/>
      <c r="B5" s="11"/>
      <c r="C5" s="11" t="s">
        <v>7</v>
      </c>
      <c r="D5" s="11" t="s">
        <v>8</v>
      </c>
      <c r="E5" s="27" t="s">
        <v>9</v>
      </c>
      <c r="F5" s="27"/>
    </row>
    <row r="6" s="1" customFormat="1" ht="22.5" customHeight="1" spans="1:6">
      <c r="A6" s="15" t="s">
        <v>10</v>
      </c>
      <c r="B6" s="16">
        <v>247994</v>
      </c>
      <c r="C6" s="16">
        <v>198819</v>
      </c>
      <c r="D6" s="16">
        <f>D13+D23+D30+D11+D12</f>
        <v>198000</v>
      </c>
      <c r="E6" s="17">
        <f>IF(AND(D6&gt;0,C6&gt;0)=TRUE,D6/C6*100,"")</f>
        <v>99.5880675388167</v>
      </c>
      <c r="F6" s="17">
        <f>IF(AND(D6&gt;0,B6&gt;0)=TRUE,D6/B6*100-100,"")</f>
        <v>-20.159358694162</v>
      </c>
    </row>
    <row r="7" s="1" customFormat="1" ht="22.5" customHeight="1" spans="1:6">
      <c r="A7" s="18" t="s">
        <v>11</v>
      </c>
      <c r="B7" s="20"/>
      <c r="C7" s="20"/>
      <c r="D7" s="20">
        <v>0</v>
      </c>
      <c r="E7" s="21" t="str">
        <f t="shared" ref="E7:E30" si="0">IF(AND(D7&gt;0,C7&gt;0)=TRUE,D7/C7*100,"")</f>
        <v/>
      </c>
      <c r="F7" s="21" t="str">
        <f t="shared" ref="F7:F30" si="1">IF(AND(D7&gt;0,B7&gt;0)=TRUE,D7/B7*100-100,"")</f>
        <v/>
      </c>
    </row>
    <row r="8" s="1" customFormat="1" ht="22.5" customHeight="1" spans="1:6">
      <c r="A8" s="23" t="s">
        <v>12</v>
      </c>
      <c r="B8" s="20"/>
      <c r="C8" s="20"/>
      <c r="D8" s="20">
        <v>0</v>
      </c>
      <c r="E8" s="21" t="str">
        <f t="shared" si="0"/>
        <v/>
      </c>
      <c r="F8" s="21" t="str">
        <f t="shared" si="1"/>
        <v/>
      </c>
    </row>
    <row r="9" s="1" customFormat="1" ht="22.5" customHeight="1" spans="1:6">
      <c r="A9" s="18" t="s">
        <v>13</v>
      </c>
      <c r="B9" s="20"/>
      <c r="C9" s="20"/>
      <c r="D9" s="20">
        <v>0</v>
      </c>
      <c r="E9" s="21" t="str">
        <f t="shared" si="0"/>
        <v/>
      </c>
      <c r="F9" s="21" t="str">
        <f t="shared" si="1"/>
        <v/>
      </c>
    </row>
    <row r="10" s="1" customFormat="1" ht="22.5" customHeight="1" spans="1:6">
      <c r="A10" s="18" t="s">
        <v>14</v>
      </c>
      <c r="B10" s="20"/>
      <c r="C10" s="20"/>
      <c r="D10" s="20">
        <v>0</v>
      </c>
      <c r="E10" s="21" t="str">
        <f t="shared" si="0"/>
        <v/>
      </c>
      <c r="F10" s="21" t="str">
        <f t="shared" si="1"/>
        <v/>
      </c>
    </row>
    <row r="11" s="1" customFormat="1" ht="22.5" customHeight="1" spans="1:6">
      <c r="A11" s="18" t="s">
        <v>15</v>
      </c>
      <c r="B11" s="20">
        <v>1318</v>
      </c>
      <c r="C11" s="24"/>
      <c r="D11" s="20">
        <v>9374</v>
      </c>
      <c r="E11" s="21" t="str">
        <f t="shared" si="0"/>
        <v/>
      </c>
      <c r="F11" s="21">
        <f t="shared" si="1"/>
        <v>611.229135053111</v>
      </c>
    </row>
    <row r="12" s="1" customFormat="1" ht="22.5" customHeight="1" spans="1:6">
      <c r="A12" s="18" t="s">
        <v>16</v>
      </c>
      <c r="B12" s="20">
        <v>35</v>
      </c>
      <c r="C12" s="24"/>
      <c r="D12" s="20">
        <v>763</v>
      </c>
      <c r="E12" s="21" t="str">
        <f t="shared" si="0"/>
        <v/>
      </c>
      <c r="F12" s="21">
        <f t="shared" si="1"/>
        <v>2080</v>
      </c>
    </row>
    <row r="13" s="1" customFormat="1" ht="22.5" customHeight="1" spans="1:6">
      <c r="A13" s="18" t="s">
        <v>17</v>
      </c>
      <c r="B13" s="19">
        <v>243506</v>
      </c>
      <c r="C13" s="19">
        <v>194000</v>
      </c>
      <c r="D13" s="19">
        <f>D14+D17</f>
        <v>181011</v>
      </c>
      <c r="E13" s="21">
        <f t="shared" si="0"/>
        <v>93.3046391752577</v>
      </c>
      <c r="F13" s="21">
        <f t="shared" si="1"/>
        <v>-25.6646653470551</v>
      </c>
    </row>
    <row r="14" s="1" customFormat="1" ht="22.5" customHeight="1" spans="1:6">
      <c r="A14" s="23" t="s">
        <v>18</v>
      </c>
      <c r="B14" s="20">
        <v>216079</v>
      </c>
      <c r="C14" s="24">
        <v>194000</v>
      </c>
      <c r="D14" s="20">
        <v>181623</v>
      </c>
      <c r="E14" s="21">
        <f t="shared" si="0"/>
        <v>93.6201030927835</v>
      </c>
      <c r="F14" s="21">
        <f t="shared" si="1"/>
        <v>-15.9460197427793</v>
      </c>
    </row>
    <row r="15" s="1" customFormat="1" ht="22.5" customHeight="1" spans="1:6">
      <c r="A15" s="23" t="s">
        <v>19</v>
      </c>
      <c r="B15" s="20">
        <v>27427</v>
      </c>
      <c r="C15" s="24"/>
      <c r="D15" s="20">
        <v>0</v>
      </c>
      <c r="E15" s="21" t="str">
        <f t="shared" si="0"/>
        <v/>
      </c>
      <c r="F15" s="21" t="str">
        <f t="shared" si="1"/>
        <v/>
      </c>
    </row>
    <row r="16" s="1" customFormat="1" ht="22.5" customHeight="1" spans="1:6">
      <c r="A16" s="23" t="s">
        <v>20</v>
      </c>
      <c r="B16" s="20"/>
      <c r="C16" s="24"/>
      <c r="D16" s="20">
        <v>0</v>
      </c>
      <c r="E16" s="21" t="str">
        <f t="shared" si="0"/>
        <v/>
      </c>
      <c r="F16" s="21" t="str">
        <f t="shared" si="1"/>
        <v/>
      </c>
    </row>
    <row r="17" s="1" customFormat="1" ht="22.5" customHeight="1" spans="1:6">
      <c r="A17" s="23" t="s">
        <v>21</v>
      </c>
      <c r="B17" s="20"/>
      <c r="C17" s="24"/>
      <c r="D17" s="20">
        <v>-612</v>
      </c>
      <c r="E17" s="21" t="str">
        <f t="shared" si="0"/>
        <v/>
      </c>
      <c r="F17" s="21" t="str">
        <f t="shared" si="1"/>
        <v/>
      </c>
    </row>
    <row r="18" s="1" customFormat="1" ht="22.5" customHeight="1" spans="1:6">
      <c r="A18" s="23" t="s">
        <v>22</v>
      </c>
      <c r="B18" s="20"/>
      <c r="C18" s="24"/>
      <c r="D18" s="20">
        <v>0</v>
      </c>
      <c r="E18" s="21" t="str">
        <f t="shared" si="0"/>
        <v/>
      </c>
      <c r="F18" s="21" t="str">
        <f t="shared" si="1"/>
        <v/>
      </c>
    </row>
    <row r="19" s="1" customFormat="1" ht="22.5" customHeight="1" spans="1:6">
      <c r="A19" s="18" t="s">
        <v>23</v>
      </c>
      <c r="B19" s="20"/>
      <c r="C19" s="20"/>
      <c r="D19" s="20">
        <v>0</v>
      </c>
      <c r="E19" s="21" t="str">
        <f t="shared" si="0"/>
        <v/>
      </c>
      <c r="F19" s="21" t="str">
        <f t="shared" si="1"/>
        <v/>
      </c>
    </row>
    <row r="20" s="1" customFormat="1" ht="22.5" customHeight="1" spans="1:6">
      <c r="A20" s="18" t="s">
        <v>24</v>
      </c>
      <c r="B20" s="19">
        <v>0</v>
      </c>
      <c r="C20" s="19">
        <v>0</v>
      </c>
      <c r="D20" s="19">
        <v>0</v>
      </c>
      <c r="E20" s="21" t="str">
        <f t="shared" si="0"/>
        <v/>
      </c>
      <c r="F20" s="21" t="str">
        <f t="shared" si="1"/>
        <v/>
      </c>
    </row>
    <row r="21" s="1" customFormat="1" ht="22.5" customHeight="1" spans="1:6">
      <c r="A21" s="23" t="s">
        <v>25</v>
      </c>
      <c r="B21" s="20"/>
      <c r="C21" s="24"/>
      <c r="D21" s="20">
        <v>0</v>
      </c>
      <c r="E21" s="21" t="str">
        <f t="shared" si="0"/>
        <v/>
      </c>
      <c r="F21" s="21" t="str">
        <f t="shared" si="1"/>
        <v/>
      </c>
    </row>
    <row r="22" s="1" customFormat="1" ht="22.5" customHeight="1" spans="1:6">
      <c r="A22" s="23" t="s">
        <v>26</v>
      </c>
      <c r="B22" s="20"/>
      <c r="C22" s="24"/>
      <c r="D22" s="20">
        <v>0</v>
      </c>
      <c r="E22" s="21" t="str">
        <f t="shared" si="0"/>
        <v/>
      </c>
      <c r="F22" s="21" t="str">
        <f t="shared" si="1"/>
        <v/>
      </c>
    </row>
    <row r="23" s="1" customFormat="1" ht="22.5" customHeight="1" spans="1:6">
      <c r="A23" s="18" t="s">
        <v>27</v>
      </c>
      <c r="B23" s="20">
        <v>381</v>
      </c>
      <c r="C23" s="20">
        <v>400</v>
      </c>
      <c r="D23" s="20">
        <v>1710</v>
      </c>
      <c r="E23" s="21">
        <f t="shared" si="0"/>
        <v>427.5</v>
      </c>
      <c r="F23" s="21">
        <f t="shared" si="1"/>
        <v>348.818897637795</v>
      </c>
    </row>
    <row r="24" s="4" customFormat="1" ht="22.5" customHeight="1" spans="1:17">
      <c r="A24" s="18" t="s">
        <v>28</v>
      </c>
      <c r="B24" s="20"/>
      <c r="C24" s="20"/>
      <c r="D24" s="20">
        <v>0</v>
      </c>
      <c r="E24" s="21" t="str">
        <f t="shared" si="0"/>
        <v/>
      </c>
      <c r="F24" s="21" t="str">
        <f t="shared" si="1"/>
        <v/>
      </c>
      <c r="G24" s="1"/>
      <c r="Q24" s="1"/>
    </row>
    <row r="25" s="1" customFormat="1" ht="22.5" customHeight="1" spans="1:6">
      <c r="A25" s="18" t="s">
        <v>29</v>
      </c>
      <c r="B25" s="20"/>
      <c r="C25" s="20"/>
      <c r="D25" s="20">
        <v>0</v>
      </c>
      <c r="E25" s="21" t="str">
        <f t="shared" si="0"/>
        <v/>
      </c>
      <c r="F25" s="21" t="str">
        <f t="shared" si="1"/>
        <v/>
      </c>
    </row>
    <row r="26" s="1" customFormat="1" ht="22.5" customHeight="1" spans="1:6">
      <c r="A26" s="18" t="s">
        <v>30</v>
      </c>
      <c r="B26" s="20"/>
      <c r="C26" s="20"/>
      <c r="D26" s="20">
        <v>0</v>
      </c>
      <c r="E26" s="21" t="str">
        <f t="shared" si="0"/>
        <v/>
      </c>
      <c r="F26" s="21" t="str">
        <f t="shared" si="1"/>
        <v/>
      </c>
    </row>
    <row r="27" s="1" customFormat="1" ht="22.5" customHeight="1" spans="1:6">
      <c r="A27" s="18" t="s">
        <v>31</v>
      </c>
      <c r="B27" s="20"/>
      <c r="C27" s="20"/>
      <c r="D27" s="20">
        <v>0</v>
      </c>
      <c r="E27" s="21" t="str">
        <f t="shared" si="0"/>
        <v/>
      </c>
      <c r="F27" s="21" t="str">
        <f t="shared" si="1"/>
        <v/>
      </c>
    </row>
    <row r="28" s="1" customFormat="1" ht="22.5" customHeight="1" spans="1:6">
      <c r="A28" s="23" t="s">
        <v>32</v>
      </c>
      <c r="B28" s="20"/>
      <c r="C28" s="20"/>
      <c r="D28" s="20">
        <v>0</v>
      </c>
      <c r="E28" s="21" t="str">
        <f t="shared" si="0"/>
        <v/>
      </c>
      <c r="F28" s="21" t="str">
        <f t="shared" si="1"/>
        <v/>
      </c>
    </row>
    <row r="29" s="1" customFormat="1" ht="22.5" customHeight="1" spans="1:6">
      <c r="A29" s="18" t="s">
        <v>33</v>
      </c>
      <c r="B29" s="20"/>
      <c r="C29" s="20"/>
      <c r="D29" s="20">
        <v>0</v>
      </c>
      <c r="E29" s="21" t="str">
        <f t="shared" si="0"/>
        <v/>
      </c>
      <c r="F29" s="21" t="str">
        <f t="shared" si="1"/>
        <v/>
      </c>
    </row>
    <row r="30" s="1" customFormat="1" ht="22.5" customHeight="1" spans="1:6">
      <c r="A30" s="18" t="s">
        <v>34</v>
      </c>
      <c r="B30" s="20">
        <v>2754</v>
      </c>
      <c r="C30" s="20">
        <v>4419</v>
      </c>
      <c r="D30" s="20">
        <v>5142</v>
      </c>
      <c r="E30" s="21">
        <f t="shared" si="0"/>
        <v>116.361167684997</v>
      </c>
      <c r="F30" s="21">
        <f t="shared" si="1"/>
        <v>86.7102396514161</v>
      </c>
    </row>
  </sheetData>
  <mergeCells count="6">
    <mergeCell ref="A2:F2"/>
    <mergeCell ref="D3:F3"/>
    <mergeCell ref="C4:E4"/>
    <mergeCell ref="A4:A5"/>
    <mergeCell ref="B4:B5"/>
    <mergeCell ref="F4:F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>
    <pageSetUpPr fitToPage="1"/>
  </sheetPr>
  <dimension ref="A1:F19"/>
  <sheetViews>
    <sheetView showGridLine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I15" sqref="I15"/>
    </sheetView>
  </sheetViews>
  <sheetFormatPr defaultColWidth="6.1" defaultRowHeight="14.25" customHeight="1" outlineLevelCol="5"/>
  <cols>
    <col min="1" max="1" width="37.6" style="5" customWidth="1"/>
    <col min="2" max="6" width="12.1" style="5" customWidth="1"/>
    <col min="7" max="7" width="8.4" style="5" customWidth="1"/>
    <col min="8" max="9" width="6.1" style="5"/>
    <col min="10" max="10" width="8" style="5" customWidth="1"/>
    <col min="11" max="15" width="6.1" style="5"/>
    <col min="16" max="16" width="8" style="5" customWidth="1"/>
    <col min="17" max="16384" width="6.1" style="5"/>
  </cols>
  <sheetData>
    <row r="1" s="1" customFormat="1" ht="39.9" customHeight="1" spans="1:1">
      <c r="A1" s="6" t="s">
        <v>35</v>
      </c>
    </row>
    <row r="2" s="2" customFormat="1" ht="30.9" customHeight="1" spans="1:6">
      <c r="A2" s="7" t="s">
        <v>36</v>
      </c>
      <c r="B2" s="7"/>
      <c r="C2" s="7"/>
      <c r="D2" s="7"/>
      <c r="E2" s="7"/>
      <c r="F2" s="7"/>
    </row>
    <row r="3" s="1" customFormat="1" ht="22.5" customHeight="1" spans="1:6">
      <c r="A3" s="8"/>
      <c r="D3" s="9" t="s">
        <v>2</v>
      </c>
      <c r="E3" s="9"/>
      <c r="F3" s="9"/>
    </row>
    <row r="4" s="3" customFormat="1" ht="31.95" customHeight="1" spans="1:6">
      <c r="A4" s="26" t="s">
        <v>37</v>
      </c>
      <c r="B4" s="11" t="s">
        <v>4</v>
      </c>
      <c r="C4" s="11" t="s">
        <v>5</v>
      </c>
      <c r="D4" s="11"/>
      <c r="E4" s="11"/>
      <c r="F4" s="27" t="s">
        <v>6</v>
      </c>
    </row>
    <row r="5" s="4" customFormat="1" ht="52.05" customHeight="1" spans="1:6">
      <c r="A5" s="28"/>
      <c r="B5" s="11"/>
      <c r="C5" s="11" t="s">
        <v>7</v>
      </c>
      <c r="D5" s="11" t="s">
        <v>8</v>
      </c>
      <c r="E5" s="27" t="s">
        <v>9</v>
      </c>
      <c r="F5" s="27"/>
    </row>
    <row r="6" s="1" customFormat="1" ht="22.5" customHeight="1" spans="1:6">
      <c r="A6" s="15" t="s">
        <v>38</v>
      </c>
      <c r="B6" s="16">
        <f>SUM(B7:B19)</f>
        <v>264947</v>
      </c>
      <c r="C6" s="16">
        <f>SUM(C7:C19)</f>
        <v>172568</v>
      </c>
      <c r="D6" s="16">
        <f>D11+D17+D18+D19</f>
        <v>214758</v>
      </c>
      <c r="E6" s="17">
        <f>IF(AND(D6&gt;0,C6&gt;0)=TRUE,D6/C6*100,"")</f>
        <v>124.448333410598</v>
      </c>
      <c r="F6" s="17">
        <f>IF(AND(D6&gt;0,B6&gt;0)=TRUE,D6/B6*100-100,"")</f>
        <v>-18.9430338897968</v>
      </c>
    </row>
    <row r="7" s="1" customFormat="1" ht="22.5" customHeight="1" spans="1:6">
      <c r="A7" s="18" t="s">
        <v>39</v>
      </c>
      <c r="B7" s="20"/>
      <c r="C7" s="20"/>
      <c r="D7" s="20"/>
      <c r="E7" s="21" t="str">
        <f t="shared" ref="E7:E19" si="0">IF(AND(D7&gt;0,C7&gt;0)=TRUE,D7/C7*100,"")</f>
        <v/>
      </c>
      <c r="F7" s="21" t="str">
        <f t="shared" ref="F7:F19" si="1">IF(AND(D7&gt;0,B7&gt;0)=TRUE,D7/B7*100-100,"")</f>
        <v/>
      </c>
    </row>
    <row r="8" s="1" customFormat="1" ht="22.5" customHeight="1" spans="1:6">
      <c r="A8" s="18" t="s">
        <v>40</v>
      </c>
      <c r="B8" s="20"/>
      <c r="C8" s="20"/>
      <c r="D8" s="20"/>
      <c r="E8" s="21" t="str">
        <f t="shared" si="0"/>
        <v/>
      </c>
      <c r="F8" s="21" t="str">
        <f t="shared" si="1"/>
        <v/>
      </c>
    </row>
    <row r="9" s="1" customFormat="1" ht="22.5" customHeight="1" spans="1:6">
      <c r="A9" s="18" t="s">
        <v>41</v>
      </c>
      <c r="B9" s="20"/>
      <c r="C9" s="20"/>
      <c r="D9" s="20"/>
      <c r="E9" s="21" t="str">
        <f t="shared" si="0"/>
        <v/>
      </c>
      <c r="F9" s="21" t="str">
        <f t="shared" si="1"/>
        <v/>
      </c>
    </row>
    <row r="10" s="1" customFormat="1" ht="22.5" customHeight="1" spans="1:6">
      <c r="A10" s="18" t="s">
        <v>42</v>
      </c>
      <c r="B10" s="20"/>
      <c r="C10" s="20"/>
      <c r="D10" s="20"/>
      <c r="E10" s="21" t="str">
        <f t="shared" si="0"/>
        <v/>
      </c>
      <c r="F10" s="21" t="str">
        <f t="shared" si="1"/>
        <v/>
      </c>
    </row>
    <row r="11" s="1" customFormat="1" ht="22.5" customHeight="1" spans="1:6">
      <c r="A11" s="18" t="s">
        <v>43</v>
      </c>
      <c r="B11" s="20">
        <v>199538</v>
      </c>
      <c r="C11" s="20">
        <v>168000</v>
      </c>
      <c r="D11" s="20">
        <v>166225</v>
      </c>
      <c r="E11" s="21">
        <f t="shared" si="0"/>
        <v>98.9434523809524</v>
      </c>
      <c r="F11" s="21">
        <f t="shared" si="1"/>
        <v>-16.6950656015396</v>
      </c>
    </row>
    <row r="12" s="1" customFormat="1" ht="22.5" customHeight="1" spans="1:6">
      <c r="A12" s="18" t="s">
        <v>44</v>
      </c>
      <c r="B12" s="20"/>
      <c r="C12" s="20"/>
      <c r="D12" s="20"/>
      <c r="E12" s="21" t="str">
        <f t="shared" si="0"/>
        <v/>
      </c>
      <c r="F12" s="21" t="str">
        <f t="shared" si="1"/>
        <v/>
      </c>
    </row>
    <row r="13" s="1" customFormat="1" ht="22.5" customHeight="1" spans="1:6">
      <c r="A13" s="18" t="s">
        <v>45</v>
      </c>
      <c r="B13" s="20"/>
      <c r="C13" s="20"/>
      <c r="D13" s="20"/>
      <c r="E13" s="21" t="str">
        <f t="shared" si="0"/>
        <v/>
      </c>
      <c r="F13" s="21" t="str">
        <f t="shared" si="1"/>
        <v/>
      </c>
    </row>
    <row r="14" s="1" customFormat="1" ht="22.5" customHeight="1" spans="1:6">
      <c r="A14" s="18" t="s">
        <v>46</v>
      </c>
      <c r="B14" s="20"/>
      <c r="C14" s="20"/>
      <c r="D14" s="20"/>
      <c r="E14" s="21" t="str">
        <f t="shared" si="0"/>
        <v/>
      </c>
      <c r="F14" s="21" t="str">
        <f t="shared" si="1"/>
        <v/>
      </c>
    </row>
    <row r="15" s="1" customFormat="1" ht="22.5" customHeight="1" spans="1:6">
      <c r="A15" s="18" t="s">
        <v>47</v>
      </c>
      <c r="B15" s="20"/>
      <c r="C15" s="20"/>
      <c r="D15" s="20"/>
      <c r="E15" s="21" t="str">
        <f t="shared" si="0"/>
        <v/>
      </c>
      <c r="F15" s="21" t="str">
        <f t="shared" si="1"/>
        <v/>
      </c>
    </row>
    <row r="16" s="1" customFormat="1" ht="22.5" customHeight="1" spans="1:6">
      <c r="A16" s="18" t="s">
        <v>48</v>
      </c>
      <c r="B16" s="20"/>
      <c r="C16" s="20"/>
      <c r="D16" s="20"/>
      <c r="E16" s="21" t="str">
        <f t="shared" si="0"/>
        <v/>
      </c>
      <c r="F16" s="21" t="str">
        <f t="shared" si="1"/>
        <v/>
      </c>
    </row>
    <row r="17" s="1" customFormat="1" ht="22.5" customHeight="1" spans="1:6">
      <c r="A17" s="18" t="s">
        <v>49</v>
      </c>
      <c r="B17" s="20">
        <v>62000</v>
      </c>
      <c r="C17" s="20"/>
      <c r="D17" s="20">
        <v>43200</v>
      </c>
      <c r="E17" s="21" t="str">
        <f t="shared" si="0"/>
        <v/>
      </c>
      <c r="F17" s="21">
        <f t="shared" si="1"/>
        <v>-30.3225806451613</v>
      </c>
    </row>
    <row r="18" s="1" customFormat="1" ht="22.5" customHeight="1" spans="1:6">
      <c r="A18" s="18" t="s">
        <v>50</v>
      </c>
      <c r="B18" s="20">
        <v>3353</v>
      </c>
      <c r="C18" s="20">
        <v>4488</v>
      </c>
      <c r="D18" s="20">
        <v>5297</v>
      </c>
      <c r="E18" s="21">
        <f t="shared" si="0"/>
        <v>118.025846702317</v>
      </c>
      <c r="F18" s="21">
        <f t="shared" si="1"/>
        <v>57.9779302117507</v>
      </c>
    </row>
    <row r="19" s="1" customFormat="1" ht="22.5" customHeight="1" spans="1:6">
      <c r="A19" s="18" t="s">
        <v>51</v>
      </c>
      <c r="B19" s="20">
        <v>56</v>
      </c>
      <c r="C19" s="20">
        <v>80</v>
      </c>
      <c r="D19" s="20">
        <v>36</v>
      </c>
      <c r="E19" s="21">
        <f t="shared" si="0"/>
        <v>45</v>
      </c>
      <c r="F19" s="21">
        <f t="shared" si="1"/>
        <v>-35.7142857142857</v>
      </c>
    </row>
  </sheetData>
  <mergeCells count="6">
    <mergeCell ref="A2:F2"/>
    <mergeCell ref="D3:F3"/>
    <mergeCell ref="C4:E4"/>
    <mergeCell ref="A4:A5"/>
    <mergeCell ref="B4:B5"/>
    <mergeCell ref="F4:F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>
    <pageSetUpPr fitToPage="1"/>
  </sheetPr>
  <dimension ref="A1:G30"/>
  <sheetViews>
    <sheetView showGridLines="0" view="pageBreakPreview" zoomScale="75" zoomScaleNormal="75" workbookViewId="0">
      <pane xSplit="1" ySplit="5" topLeftCell="B6" activePane="bottomRight" state="frozen"/>
      <selection/>
      <selection pane="topRight"/>
      <selection pane="bottomLeft"/>
      <selection pane="bottomRight" activeCell="C14" sqref="C14"/>
    </sheetView>
  </sheetViews>
  <sheetFormatPr defaultColWidth="6.1" defaultRowHeight="14.25" customHeight="1" outlineLevelCol="6"/>
  <cols>
    <col min="1" max="1" width="37.6" style="5" customWidth="1"/>
    <col min="2" max="6" width="12.1" style="5" customWidth="1"/>
    <col min="7" max="7" width="7.6" style="5" customWidth="1"/>
    <col min="8" max="9" width="8" style="5" customWidth="1"/>
    <col min="10" max="16384" width="6.1" style="5"/>
  </cols>
  <sheetData>
    <row r="1" s="1" customFormat="1" ht="39.9" customHeight="1" spans="1:1">
      <c r="A1" s="6" t="s">
        <v>52</v>
      </c>
    </row>
    <row r="2" s="2" customFormat="1" ht="30.9" customHeight="1" spans="1:6">
      <c r="A2" s="7" t="s">
        <v>53</v>
      </c>
      <c r="B2" s="7"/>
      <c r="C2" s="7"/>
      <c r="D2" s="7"/>
      <c r="E2" s="7"/>
      <c r="F2" s="7"/>
    </row>
    <row r="3" s="1" customFormat="1" ht="22.5" customHeight="1" spans="1:6">
      <c r="A3" s="8"/>
      <c r="D3" s="9" t="s">
        <v>2</v>
      </c>
      <c r="E3" s="9"/>
      <c r="F3" s="9"/>
    </row>
    <row r="4" s="3" customFormat="1" ht="31.95" customHeight="1" spans="1:6">
      <c r="A4" s="10" t="s">
        <v>3</v>
      </c>
      <c r="B4" s="11" t="s">
        <v>54</v>
      </c>
      <c r="C4" s="12" t="s">
        <v>55</v>
      </c>
      <c r="D4" s="11" t="s">
        <v>56</v>
      </c>
      <c r="E4" s="13" t="s">
        <v>57</v>
      </c>
      <c r="F4" s="14"/>
    </row>
    <row r="5" s="4" customFormat="1" ht="52.05" customHeight="1" spans="1:6">
      <c r="A5" s="10"/>
      <c r="B5" s="11"/>
      <c r="C5" s="12"/>
      <c r="D5" s="11"/>
      <c r="E5" s="11" t="s">
        <v>58</v>
      </c>
      <c r="F5" s="11" t="s">
        <v>59</v>
      </c>
    </row>
    <row r="6" s="1" customFormat="1" ht="22.5" customHeight="1" spans="1:6">
      <c r="A6" s="15" t="s">
        <v>10</v>
      </c>
      <c r="B6" s="16">
        <f>SUM(B7:B13,B19:B20,B23:B30)</f>
        <v>198819</v>
      </c>
      <c r="C6" s="16">
        <f>SUM(C7:C13,C19:C20,C23:C30)</f>
        <v>198000</v>
      </c>
      <c r="D6" s="16">
        <f>SUM(D7:D13,D19:D20,D23:D30)</f>
        <v>118456</v>
      </c>
      <c r="E6" s="17">
        <f>IF(AND(D6&gt;0,B6&gt;0)=TRUE,D6/B6*100-100,"")</f>
        <v>-40.4201811698077</v>
      </c>
      <c r="F6" s="17">
        <f>IF(AND(D6&gt;0,C6&gt;0)=TRUE,D6/C6*100-100,"")</f>
        <v>-40.1737373737374</v>
      </c>
    </row>
    <row r="7" s="1" customFormat="1" ht="22.5" customHeight="1" spans="1:6">
      <c r="A7" s="22" t="s">
        <v>11</v>
      </c>
      <c r="B7" s="19">
        <f>'22政府性基金预算收入'!C7</f>
        <v>0</v>
      </c>
      <c r="C7" s="19">
        <f>'[1]22政府性基金预算收入'!D7</f>
        <v>0</v>
      </c>
      <c r="D7" s="20"/>
      <c r="E7" s="21" t="str">
        <f t="shared" ref="E7:E30" si="0">IF(AND(D7&gt;0,B7&gt;0)=TRUE,D7/B7*100-100,"")</f>
        <v/>
      </c>
      <c r="F7" s="21" t="str">
        <f t="shared" ref="F7:F30" si="1">IF(AND(D7&gt;0,C7&gt;0)=TRUE,D7/C7*100-100,"")</f>
        <v/>
      </c>
    </row>
    <row r="8" s="1" customFormat="1" ht="22.5" customHeight="1" spans="1:6">
      <c r="A8" s="22" t="s">
        <v>12</v>
      </c>
      <c r="B8" s="19">
        <f>'22政府性基金预算收入'!C8</f>
        <v>0</v>
      </c>
      <c r="C8" s="19">
        <f>'[1]22政府性基金预算收入'!D8</f>
        <v>0</v>
      </c>
      <c r="D8" s="20"/>
      <c r="E8" s="21" t="str">
        <f t="shared" si="0"/>
        <v/>
      </c>
      <c r="F8" s="21" t="str">
        <f t="shared" si="1"/>
        <v/>
      </c>
    </row>
    <row r="9" s="1" customFormat="1" ht="22.5" customHeight="1" spans="1:6">
      <c r="A9" s="22" t="s">
        <v>13</v>
      </c>
      <c r="B9" s="19">
        <f>'22政府性基金预算收入'!C9</f>
        <v>0</v>
      </c>
      <c r="C9" s="19">
        <f>'[1]22政府性基金预算收入'!D9</f>
        <v>0</v>
      </c>
      <c r="D9" s="20"/>
      <c r="E9" s="21" t="str">
        <f t="shared" si="0"/>
        <v/>
      </c>
      <c r="F9" s="21" t="str">
        <f t="shared" si="1"/>
        <v/>
      </c>
    </row>
    <row r="10" s="1" customFormat="1" ht="22.5" customHeight="1" spans="1:6">
      <c r="A10" s="23" t="s">
        <v>14</v>
      </c>
      <c r="B10" s="19">
        <f>'22政府性基金预算收入'!C10</f>
        <v>0</v>
      </c>
      <c r="C10" s="19">
        <f>'[1]22政府性基金预算收入'!D10</f>
        <v>0</v>
      </c>
      <c r="D10" s="20"/>
      <c r="E10" s="21" t="str">
        <f t="shared" si="0"/>
        <v/>
      </c>
      <c r="F10" s="21" t="str">
        <f t="shared" si="1"/>
        <v/>
      </c>
    </row>
    <row r="11" s="1" customFormat="1" ht="22.5" customHeight="1" spans="1:6">
      <c r="A11" s="23" t="s">
        <v>15</v>
      </c>
      <c r="B11" s="19">
        <f>'22政府性基金预算收入'!C11</f>
        <v>0</v>
      </c>
      <c r="C11" s="19">
        <v>9374</v>
      </c>
      <c r="D11" s="24"/>
      <c r="E11" s="21" t="str">
        <f t="shared" si="0"/>
        <v/>
      </c>
      <c r="F11" s="21" t="str">
        <f t="shared" si="1"/>
        <v/>
      </c>
    </row>
    <row r="12" s="1" customFormat="1" ht="22.5" customHeight="1" spans="1:6">
      <c r="A12" s="23" t="s">
        <v>16</v>
      </c>
      <c r="B12" s="19">
        <f>'22政府性基金预算收入'!C12</f>
        <v>0</v>
      </c>
      <c r="C12" s="19">
        <v>763</v>
      </c>
      <c r="D12" s="24"/>
      <c r="E12" s="21" t="str">
        <f t="shared" si="0"/>
        <v/>
      </c>
      <c r="F12" s="21" t="str">
        <f t="shared" si="1"/>
        <v/>
      </c>
    </row>
    <row r="13" s="1" customFormat="1" ht="22.5" customHeight="1" spans="1:6">
      <c r="A13" s="23" t="s">
        <v>17</v>
      </c>
      <c r="B13" s="19">
        <f>SUM(B14:B18)</f>
        <v>194000</v>
      </c>
      <c r="C13" s="19">
        <f>SUM(C14:C18)</f>
        <v>181011</v>
      </c>
      <c r="D13" s="19">
        <f>SUM(D14:D18)</f>
        <v>112400</v>
      </c>
      <c r="E13" s="21">
        <f t="shared" si="0"/>
        <v>-42.0618556701031</v>
      </c>
      <c r="F13" s="21">
        <f t="shared" si="1"/>
        <v>-37.9043262564154</v>
      </c>
    </row>
    <row r="14" s="1" customFormat="1" ht="22.5" customHeight="1" spans="1:6">
      <c r="A14" s="23" t="s">
        <v>18</v>
      </c>
      <c r="B14" s="19">
        <f>'22政府性基金预算收入'!C14</f>
        <v>194000</v>
      </c>
      <c r="C14" s="25">
        <v>181623</v>
      </c>
      <c r="D14" s="24">
        <v>112400</v>
      </c>
      <c r="E14" s="21">
        <f t="shared" si="0"/>
        <v>-42.0618556701031</v>
      </c>
      <c r="F14" s="21">
        <f t="shared" si="1"/>
        <v>-38.113564911933</v>
      </c>
    </row>
    <row r="15" s="1" customFormat="1" ht="22.5" customHeight="1" spans="1:6">
      <c r="A15" s="23" t="s">
        <v>19</v>
      </c>
      <c r="B15" s="19">
        <f>'22政府性基金预算收入'!C15</f>
        <v>0</v>
      </c>
      <c r="C15" s="20">
        <v>0</v>
      </c>
      <c r="D15" s="24"/>
      <c r="E15" s="21" t="str">
        <f t="shared" si="0"/>
        <v/>
      </c>
      <c r="F15" s="21" t="str">
        <f t="shared" si="1"/>
        <v/>
      </c>
    </row>
    <row r="16" s="1" customFormat="1" ht="22.5" customHeight="1" spans="1:6">
      <c r="A16" s="23" t="s">
        <v>20</v>
      </c>
      <c r="B16" s="19">
        <f>'22政府性基金预算收入'!C16</f>
        <v>0</v>
      </c>
      <c r="C16" s="20">
        <v>0</v>
      </c>
      <c r="D16" s="24"/>
      <c r="E16" s="21" t="str">
        <f t="shared" si="0"/>
        <v/>
      </c>
      <c r="F16" s="21" t="str">
        <f t="shared" si="1"/>
        <v/>
      </c>
    </row>
    <row r="17" s="1" customFormat="1" ht="22.5" customHeight="1" spans="1:6">
      <c r="A17" s="23" t="s">
        <v>21</v>
      </c>
      <c r="B17" s="19">
        <f>'22政府性基金预算收入'!C17</f>
        <v>0</v>
      </c>
      <c r="C17" s="20">
        <v>-612</v>
      </c>
      <c r="D17" s="24"/>
      <c r="E17" s="21" t="str">
        <f t="shared" si="0"/>
        <v/>
      </c>
      <c r="F17" s="21" t="str">
        <f t="shared" si="1"/>
        <v/>
      </c>
    </row>
    <row r="18" s="1" customFormat="1" ht="22.5" customHeight="1" spans="1:6">
      <c r="A18" s="23" t="s">
        <v>22</v>
      </c>
      <c r="B18" s="19">
        <f>'22政府性基金预算收入'!C18</f>
        <v>0</v>
      </c>
      <c r="C18" s="20">
        <v>0</v>
      </c>
      <c r="D18" s="24"/>
      <c r="E18" s="21" t="str">
        <f t="shared" si="0"/>
        <v/>
      </c>
      <c r="F18" s="21" t="str">
        <f t="shared" si="1"/>
        <v/>
      </c>
    </row>
    <row r="19" s="1" customFormat="1" ht="22.5" customHeight="1" spans="1:6">
      <c r="A19" s="23" t="s">
        <v>23</v>
      </c>
      <c r="B19" s="19">
        <f>'22政府性基金预算收入'!C19</f>
        <v>0</v>
      </c>
      <c r="C19" s="20">
        <v>0</v>
      </c>
      <c r="D19" s="20"/>
      <c r="E19" s="21" t="str">
        <f t="shared" si="0"/>
        <v/>
      </c>
      <c r="F19" s="21" t="str">
        <f t="shared" si="1"/>
        <v/>
      </c>
    </row>
    <row r="20" s="1" customFormat="1" ht="22.5" customHeight="1" spans="1:6">
      <c r="A20" s="23" t="s">
        <v>24</v>
      </c>
      <c r="B20" s="19">
        <f>SUM(B21:B22)</f>
        <v>0</v>
      </c>
      <c r="C20" s="19">
        <f>SUM(C21:C22)</f>
        <v>0</v>
      </c>
      <c r="D20" s="19">
        <f>SUM(D21:D22)</f>
        <v>0</v>
      </c>
      <c r="E20" s="21" t="str">
        <f t="shared" si="0"/>
        <v/>
      </c>
      <c r="F20" s="21" t="str">
        <f t="shared" si="1"/>
        <v/>
      </c>
    </row>
    <row r="21" s="1" customFormat="1" ht="22.5" customHeight="1" spans="1:6">
      <c r="A21" s="23" t="s">
        <v>25</v>
      </c>
      <c r="B21" s="19">
        <f>'22政府性基金预算收入'!C21</f>
        <v>0</v>
      </c>
      <c r="C21" s="19">
        <f>'[1]22政府性基金预算收入'!D21</f>
        <v>0</v>
      </c>
      <c r="D21" s="24"/>
      <c r="E21" s="21" t="str">
        <f t="shared" si="0"/>
        <v/>
      </c>
      <c r="F21" s="21" t="str">
        <f t="shared" si="1"/>
        <v/>
      </c>
    </row>
    <row r="22" s="1" customFormat="1" ht="22.5" customHeight="1" spans="1:6">
      <c r="A22" s="23" t="s">
        <v>26</v>
      </c>
      <c r="B22" s="19">
        <f>'22政府性基金预算收入'!C22</f>
        <v>0</v>
      </c>
      <c r="C22" s="19">
        <f>'[1]22政府性基金预算收入'!D22</f>
        <v>0</v>
      </c>
      <c r="D22" s="24"/>
      <c r="E22" s="21" t="str">
        <f t="shared" si="0"/>
        <v/>
      </c>
      <c r="F22" s="21" t="str">
        <f t="shared" si="1"/>
        <v/>
      </c>
    </row>
    <row r="23" s="4" customFormat="1" ht="22.5" customHeight="1" spans="1:7">
      <c r="A23" s="23" t="s">
        <v>27</v>
      </c>
      <c r="B23" s="19">
        <f>'22政府性基金预算收入'!C23</f>
        <v>400</v>
      </c>
      <c r="C23" s="19">
        <v>1710</v>
      </c>
      <c r="D23" s="20">
        <v>400</v>
      </c>
      <c r="E23" s="21">
        <f t="shared" si="0"/>
        <v>0</v>
      </c>
      <c r="F23" s="21">
        <f t="shared" si="1"/>
        <v>-76.6081871345029</v>
      </c>
      <c r="G23" s="1"/>
    </row>
    <row r="24" s="1" customFormat="1" ht="22.5" customHeight="1" spans="1:6">
      <c r="A24" s="23" t="s">
        <v>28</v>
      </c>
      <c r="B24" s="19">
        <f>'22政府性基金预算收入'!C24</f>
        <v>0</v>
      </c>
      <c r="C24" s="19">
        <f>'[1]22政府性基金预算收入'!D24</f>
        <v>0</v>
      </c>
      <c r="D24" s="20"/>
      <c r="E24" s="21" t="str">
        <f t="shared" si="0"/>
        <v/>
      </c>
      <c r="F24" s="21" t="str">
        <f t="shared" si="1"/>
        <v/>
      </c>
    </row>
    <row r="25" s="1" customFormat="1" ht="22.5" customHeight="1" spans="1:6">
      <c r="A25" s="23" t="s">
        <v>29</v>
      </c>
      <c r="B25" s="19">
        <f>'22政府性基金预算收入'!C25</f>
        <v>0</v>
      </c>
      <c r="C25" s="19">
        <f>'[1]22政府性基金预算收入'!D25</f>
        <v>0</v>
      </c>
      <c r="D25" s="20"/>
      <c r="E25" s="21" t="str">
        <f t="shared" si="0"/>
        <v/>
      </c>
      <c r="F25" s="21" t="str">
        <f t="shared" si="1"/>
        <v/>
      </c>
    </row>
    <row r="26" s="1" customFormat="1" ht="22.5" customHeight="1" spans="1:6">
      <c r="A26" s="23" t="s">
        <v>30</v>
      </c>
      <c r="B26" s="19">
        <f>'22政府性基金预算收入'!C26</f>
        <v>0</v>
      </c>
      <c r="C26" s="19">
        <f>'[1]22政府性基金预算收入'!D26</f>
        <v>0</v>
      </c>
      <c r="D26" s="20"/>
      <c r="E26" s="21" t="str">
        <f t="shared" si="0"/>
        <v/>
      </c>
      <c r="F26" s="21" t="str">
        <f t="shared" si="1"/>
        <v/>
      </c>
    </row>
    <row r="27" s="1" customFormat="1" ht="22.5" customHeight="1" spans="1:6">
      <c r="A27" s="23" t="s">
        <v>31</v>
      </c>
      <c r="B27" s="19">
        <f>'22政府性基金预算收入'!C27</f>
        <v>0</v>
      </c>
      <c r="C27" s="19">
        <f>'[1]22政府性基金预算收入'!D27</f>
        <v>0</v>
      </c>
      <c r="D27" s="20"/>
      <c r="E27" s="21" t="str">
        <f t="shared" si="0"/>
        <v/>
      </c>
      <c r="F27" s="21" t="str">
        <f t="shared" si="1"/>
        <v/>
      </c>
    </row>
    <row r="28" s="1" customFormat="1" ht="22.5" customHeight="1" spans="1:6">
      <c r="A28" s="23" t="s">
        <v>32</v>
      </c>
      <c r="B28" s="19">
        <f>'22政府性基金预算收入'!C28</f>
        <v>0</v>
      </c>
      <c r="C28" s="19">
        <f>'[1]22政府性基金预算收入'!D28</f>
        <v>0</v>
      </c>
      <c r="D28" s="20"/>
      <c r="E28" s="21" t="str">
        <f t="shared" si="0"/>
        <v/>
      </c>
      <c r="F28" s="21" t="str">
        <f t="shared" si="1"/>
        <v/>
      </c>
    </row>
    <row r="29" s="1" customFormat="1" ht="22.5" customHeight="1" spans="1:6">
      <c r="A29" s="23" t="s">
        <v>33</v>
      </c>
      <c r="B29" s="19">
        <f>'22政府性基金预算收入'!C29</f>
        <v>0</v>
      </c>
      <c r="C29" s="19">
        <f>'[1]22政府性基金预算收入'!D29</f>
        <v>0</v>
      </c>
      <c r="D29" s="20"/>
      <c r="E29" s="21" t="str">
        <f t="shared" si="0"/>
        <v/>
      </c>
      <c r="F29" s="21" t="str">
        <f t="shared" si="1"/>
        <v/>
      </c>
    </row>
    <row r="30" s="1" customFormat="1" ht="22.5" customHeight="1" spans="1:6">
      <c r="A30" s="23" t="s">
        <v>34</v>
      </c>
      <c r="B30" s="19">
        <f>'22政府性基金预算收入'!C30</f>
        <v>4419</v>
      </c>
      <c r="C30" s="19">
        <f>'[1]22政府性基金预算收入'!D30</f>
        <v>5142</v>
      </c>
      <c r="D30" s="20">
        <v>5656</v>
      </c>
      <c r="E30" s="21">
        <f t="shared" si="0"/>
        <v>27.9927585426567</v>
      </c>
      <c r="F30" s="21">
        <f t="shared" si="1"/>
        <v>9.99611046285492</v>
      </c>
    </row>
  </sheetData>
  <mergeCells count="7">
    <mergeCell ref="A2:F2"/>
    <mergeCell ref="D3:F3"/>
    <mergeCell ref="E4:F4"/>
    <mergeCell ref="A4:A5"/>
    <mergeCell ref="B4:B5"/>
    <mergeCell ref="C4:C5"/>
    <mergeCell ref="D4:D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>
    <pageSetUpPr fitToPage="1"/>
  </sheetPr>
  <dimension ref="A1:G18"/>
  <sheetViews>
    <sheetView showGridLines="0" tabSelected="1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C4" sqref="C4:C5"/>
    </sheetView>
  </sheetViews>
  <sheetFormatPr defaultColWidth="6.1" defaultRowHeight="14.25" customHeight="1" outlineLevelCol="6"/>
  <cols>
    <col min="1" max="1" width="37.6" style="5" customWidth="1"/>
    <col min="2" max="6" width="12.1" style="5" customWidth="1"/>
    <col min="7" max="7" width="8" style="5" customWidth="1"/>
    <col min="8" max="8" width="8.6" style="5" customWidth="1"/>
    <col min="9" max="9" width="8" style="5" customWidth="1"/>
    <col min="10" max="10" width="6.9" style="5" customWidth="1"/>
    <col min="11" max="12" width="6.1" style="5"/>
    <col min="13" max="13" width="6.9" style="5" customWidth="1"/>
    <col min="14" max="16384" width="6.1" style="5"/>
  </cols>
  <sheetData>
    <row r="1" s="1" customFormat="1" ht="39.9" customHeight="1" spans="1:1">
      <c r="A1" s="6" t="s">
        <v>60</v>
      </c>
    </row>
    <row r="2" s="2" customFormat="1" ht="30.9" customHeight="1" spans="1:6">
      <c r="A2" s="7" t="s">
        <v>61</v>
      </c>
      <c r="B2" s="7"/>
      <c r="C2" s="7"/>
      <c r="D2" s="7"/>
      <c r="E2" s="7"/>
      <c r="F2" s="7"/>
    </row>
    <row r="3" s="1" customFormat="1" ht="22.5" customHeight="1" spans="1:6">
      <c r="A3" s="8"/>
      <c r="D3" s="9" t="s">
        <v>2</v>
      </c>
      <c r="E3" s="9"/>
      <c r="F3" s="9"/>
    </row>
    <row r="4" s="3" customFormat="1" ht="31.95" customHeight="1" spans="1:6">
      <c r="A4" s="10" t="s">
        <v>37</v>
      </c>
      <c r="B4" s="11" t="s">
        <v>54</v>
      </c>
      <c r="C4" s="12" t="s">
        <v>55</v>
      </c>
      <c r="D4" s="11" t="s">
        <v>56</v>
      </c>
      <c r="E4" s="13" t="s">
        <v>57</v>
      </c>
      <c r="F4" s="14"/>
    </row>
    <row r="5" s="4" customFormat="1" ht="52.05" customHeight="1" spans="1:6">
      <c r="A5" s="10"/>
      <c r="B5" s="11"/>
      <c r="C5" s="12"/>
      <c r="D5" s="11"/>
      <c r="E5" s="11" t="s">
        <v>58</v>
      </c>
      <c r="F5" s="11" t="s">
        <v>59</v>
      </c>
    </row>
    <row r="6" s="1" customFormat="1" ht="22.5" customHeight="1" spans="1:6">
      <c r="A6" s="15" t="s">
        <v>38</v>
      </c>
      <c r="B6" s="16">
        <f>SUM(B7:B18)</f>
        <v>172568</v>
      </c>
      <c r="C6" s="16">
        <f>SUM(C7:C18)</f>
        <v>214758</v>
      </c>
      <c r="D6" s="16">
        <f>SUM(D7:D18)</f>
        <v>78302</v>
      </c>
      <c r="E6" s="17">
        <f>IF(AND(D6&gt;0,B6&gt;0)=TRUE,D6/B6*100-100,"")</f>
        <v>-54.6254230216494</v>
      </c>
      <c r="F6" s="17">
        <f>IF(AND(D6&gt;0,C6&gt;0)=TRUE,D6/C6*100-100,"")</f>
        <v>-63.5394257722646</v>
      </c>
    </row>
    <row r="7" s="1" customFormat="1" ht="22.5" customHeight="1" spans="1:6">
      <c r="A7" s="18" t="s">
        <v>39</v>
      </c>
      <c r="B7" s="19">
        <f>'22政府性基金预算支出'!C7</f>
        <v>0</v>
      </c>
      <c r="C7" s="19">
        <f>'22政府性基金预算支出'!D7</f>
        <v>0</v>
      </c>
      <c r="D7" s="20"/>
      <c r="E7" s="21" t="str">
        <f t="shared" ref="E7:E18" si="0">IF(AND(D7&gt;0,B7&gt;0)=TRUE,D7/B7*100-100,"")</f>
        <v/>
      </c>
      <c r="F7" s="21" t="str">
        <f t="shared" ref="F7:F18" si="1">IF(AND(D7&gt;0,C7&gt;0)=TRUE,D7/C7*100-100,"")</f>
        <v/>
      </c>
    </row>
    <row r="8" s="1" customFormat="1" ht="22.5" customHeight="1" spans="1:6">
      <c r="A8" s="18" t="s">
        <v>40</v>
      </c>
      <c r="B8" s="19">
        <f>'22政府性基金预算支出'!C8</f>
        <v>0</v>
      </c>
      <c r="C8" s="19">
        <f>'22政府性基金预算支出'!D8</f>
        <v>0</v>
      </c>
      <c r="D8" s="20"/>
      <c r="E8" s="21" t="str">
        <f t="shared" si="0"/>
        <v/>
      </c>
      <c r="F8" s="21" t="str">
        <f t="shared" si="1"/>
        <v/>
      </c>
    </row>
    <row r="9" s="1" customFormat="1" ht="22.5" customHeight="1" spans="1:6">
      <c r="A9" s="18" t="s">
        <v>41</v>
      </c>
      <c r="B9" s="19">
        <f>'22政府性基金预算支出'!C9</f>
        <v>0</v>
      </c>
      <c r="C9" s="19">
        <f>'22政府性基金预算支出'!D9</f>
        <v>0</v>
      </c>
      <c r="D9" s="20"/>
      <c r="E9" s="21" t="str">
        <f t="shared" si="0"/>
        <v/>
      </c>
      <c r="F9" s="21" t="str">
        <f t="shared" si="1"/>
        <v/>
      </c>
    </row>
    <row r="10" s="1" customFormat="1" ht="22.5" customHeight="1" spans="1:6">
      <c r="A10" s="18" t="s">
        <v>42</v>
      </c>
      <c r="B10" s="19">
        <f>'22政府性基金预算支出'!C10</f>
        <v>0</v>
      </c>
      <c r="C10" s="19">
        <f>'22政府性基金预算支出'!D10</f>
        <v>0</v>
      </c>
      <c r="D10" s="20"/>
      <c r="E10" s="21" t="str">
        <f t="shared" si="0"/>
        <v/>
      </c>
      <c r="F10" s="21" t="str">
        <f t="shared" si="1"/>
        <v/>
      </c>
    </row>
    <row r="11" s="1" customFormat="1" ht="22.5" customHeight="1" spans="1:6">
      <c r="A11" s="18" t="s">
        <v>43</v>
      </c>
      <c r="B11" s="19">
        <f>'22政府性基金预算支出'!C11</f>
        <v>168000</v>
      </c>
      <c r="C11" s="19">
        <f>'22政府性基金预算支出'!D11</f>
        <v>166225</v>
      </c>
      <c r="D11" s="20">
        <v>72151</v>
      </c>
      <c r="E11" s="21">
        <f t="shared" si="0"/>
        <v>-57.0529761904762</v>
      </c>
      <c r="F11" s="21">
        <f t="shared" si="1"/>
        <v>-56.5943750939991</v>
      </c>
    </row>
    <row r="12" s="1" customFormat="1" ht="22.5" customHeight="1" spans="1:6">
      <c r="A12" s="18" t="s">
        <v>44</v>
      </c>
      <c r="B12" s="19">
        <f>'22政府性基金预算支出'!C12</f>
        <v>0</v>
      </c>
      <c r="C12" s="19">
        <f>'22政府性基金预算支出'!D12</f>
        <v>0</v>
      </c>
      <c r="D12" s="20"/>
      <c r="E12" s="21" t="str">
        <f t="shared" si="0"/>
        <v/>
      </c>
      <c r="F12" s="21" t="str">
        <f t="shared" si="1"/>
        <v/>
      </c>
    </row>
    <row r="13" s="1" customFormat="1" ht="22.5" customHeight="1" spans="1:6">
      <c r="A13" s="18" t="s">
        <v>45</v>
      </c>
      <c r="B13" s="19">
        <f>'22政府性基金预算支出'!C13</f>
        <v>0</v>
      </c>
      <c r="C13" s="19">
        <f>'22政府性基金预算支出'!D13</f>
        <v>0</v>
      </c>
      <c r="D13" s="20"/>
      <c r="E13" s="21" t="str">
        <f t="shared" si="0"/>
        <v/>
      </c>
      <c r="F13" s="21" t="str">
        <f t="shared" si="1"/>
        <v/>
      </c>
    </row>
    <row r="14" s="1" customFormat="1" ht="22.5" customHeight="1" spans="1:6">
      <c r="A14" s="18" t="s">
        <v>62</v>
      </c>
      <c r="B14" s="19">
        <f>'22政府性基金预算支出'!C14</f>
        <v>0</v>
      </c>
      <c r="C14" s="19">
        <f>'22政府性基金预算支出'!D14</f>
        <v>0</v>
      </c>
      <c r="D14" s="20"/>
      <c r="E14" s="21" t="str">
        <f t="shared" si="0"/>
        <v/>
      </c>
      <c r="F14" s="21" t="str">
        <f t="shared" si="1"/>
        <v/>
      </c>
    </row>
    <row r="15" s="1" customFormat="1" ht="22.5" customHeight="1" spans="1:6">
      <c r="A15" s="18" t="s">
        <v>48</v>
      </c>
      <c r="B15" s="19">
        <f>'22政府性基金预算支出'!C16</f>
        <v>0</v>
      </c>
      <c r="C15" s="19">
        <f>'22政府性基金预算支出'!D16</f>
        <v>0</v>
      </c>
      <c r="D15" s="20"/>
      <c r="E15" s="21" t="str">
        <f t="shared" si="0"/>
        <v/>
      </c>
      <c r="F15" s="21" t="str">
        <f t="shared" si="1"/>
        <v/>
      </c>
    </row>
    <row r="16" s="1" customFormat="1" ht="22.5" customHeight="1" spans="1:6">
      <c r="A16" s="18" t="s">
        <v>49</v>
      </c>
      <c r="B16" s="19">
        <f>'22政府性基金预算支出'!C17</f>
        <v>0</v>
      </c>
      <c r="C16" s="19">
        <f>'22政府性基金预算支出'!D17</f>
        <v>43200</v>
      </c>
      <c r="D16" s="20"/>
      <c r="E16" s="21" t="str">
        <f t="shared" si="0"/>
        <v/>
      </c>
      <c r="F16" s="21" t="str">
        <f t="shared" si="1"/>
        <v/>
      </c>
    </row>
    <row r="17" s="4" customFormat="1" ht="22.5" customHeight="1" spans="1:7">
      <c r="A17" s="18" t="s">
        <v>50</v>
      </c>
      <c r="B17" s="19">
        <f>'22政府性基金预算支出'!C18</f>
        <v>4488</v>
      </c>
      <c r="C17" s="19">
        <f>'22政府性基金预算支出'!D18</f>
        <v>5297</v>
      </c>
      <c r="D17" s="20">
        <v>6095</v>
      </c>
      <c r="E17" s="21">
        <f t="shared" si="0"/>
        <v>35.8065953654189</v>
      </c>
      <c r="F17" s="21">
        <f t="shared" si="1"/>
        <v>15.0651312063432</v>
      </c>
      <c r="G17" s="1"/>
    </row>
    <row r="18" s="1" customFormat="1" ht="22.5" customHeight="1" spans="1:6">
      <c r="A18" s="18" t="s">
        <v>51</v>
      </c>
      <c r="B18" s="19">
        <f>'22政府性基金预算支出'!C19</f>
        <v>80</v>
      </c>
      <c r="C18" s="19">
        <f>'22政府性基金预算支出'!D19</f>
        <v>36</v>
      </c>
      <c r="D18" s="20">
        <v>56</v>
      </c>
      <c r="E18" s="21">
        <f t="shared" si="0"/>
        <v>-30</v>
      </c>
      <c r="F18" s="21">
        <f t="shared" si="1"/>
        <v>55.5555555555556</v>
      </c>
    </row>
  </sheetData>
  <mergeCells count="7">
    <mergeCell ref="A2:F2"/>
    <mergeCell ref="D3:F3"/>
    <mergeCell ref="E4:F4"/>
    <mergeCell ref="A4:A5"/>
    <mergeCell ref="B4:B5"/>
    <mergeCell ref="C4:C5"/>
    <mergeCell ref="D4:D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22政府性基金预算收入</vt:lpstr>
      <vt:lpstr>22政府性基金预算支出</vt:lpstr>
      <vt:lpstr>23政府性基金预算收入</vt:lpstr>
      <vt:lpstr>23政府性基金预算支出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柴立群</dc:creator>
  <cp:lastModifiedBy>熏风醉</cp:lastModifiedBy>
  <dcterms:created xsi:type="dcterms:W3CDTF">2014-01-02T13:07:00Z</dcterms:created>
  <cp:lastPrinted>2022-01-06T09:02:00Z</cp:lastPrinted>
  <dcterms:modified xsi:type="dcterms:W3CDTF">2023-03-17T07:16:44Z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2A236C47238C435C96DCA25485A5A954</vt:lpwstr>
  </property>
  <property fmtid="{D5CDD505-2E9C-101B-9397-08002B2CF9AE}" pid="3" name="KSOProductBuildVer">
    <vt:lpwstr>2052-11.1.0.12980</vt:lpwstr>
  </property>
</Properties>
</file>